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F:\INTEGRITY\START 2019 elejétől\okt\AgrNovvedK5\"/>
    </mc:Choice>
  </mc:AlternateContent>
  <xr:revisionPtr revIDLastSave="0" documentId="13_ncr:1_{1065F92F-A5EC-47E6-BEC2-8CD2A6760B05}" xr6:coauthVersionLast="46" xr6:coauthVersionMax="46" xr10:uidLastSave="{00000000-0000-0000-0000-000000000000}"/>
  <bookViews>
    <workbookView xWindow="630" yWindow="1260" windowWidth="18510" windowHeight="10680" activeTab="1" xr2:uid="{00000000-000D-0000-FFFF-FFFF00000000}"/>
  </bookViews>
  <sheets>
    <sheet name="Műtrágya összetétel" sheetId="1" r:id="rId1"/>
    <sheet name="Műtrágya oldat" sheetId="2" r:id="rId2"/>
    <sheet name="Munka2" sheetId="3" r:id="rId3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2" l="1"/>
  <c r="H8" i="2"/>
  <c r="G10" i="2"/>
  <c r="G7" i="2"/>
  <c r="G8" i="2"/>
  <c r="G9" i="2"/>
  <c r="G6" i="2"/>
  <c r="J45" i="1"/>
  <c r="E45" i="1"/>
  <c r="E44" i="1"/>
  <c r="E43" i="1"/>
  <c r="E42" i="1"/>
  <c r="D37" i="1"/>
  <c r="F34" i="1"/>
  <c r="F33" i="1"/>
  <c r="F32" i="1"/>
  <c r="G27" i="1"/>
  <c r="F29" i="1"/>
  <c r="F28" i="1"/>
  <c r="F27" i="1"/>
  <c r="D23" i="1"/>
  <c r="F20" i="1"/>
  <c r="F19" i="1"/>
  <c r="F18" i="1"/>
  <c r="G13" i="1"/>
  <c r="F15" i="1"/>
  <c r="F12" i="1"/>
  <c r="F13" i="1"/>
  <c r="F14" i="1"/>
  <c r="F11" i="1"/>
  <c r="G4" i="1"/>
  <c r="F7" i="1"/>
  <c r="F5" i="1"/>
  <c r="F6" i="1"/>
  <c r="F4" i="1"/>
</calcChain>
</file>

<file path=xl/sharedStrings.xml><?xml version="1.0" encoding="utf-8"?>
<sst xmlns="http://schemas.openxmlformats.org/spreadsheetml/2006/main" count="94" uniqueCount="59">
  <si>
    <r>
      <t>2. Mennyi a Ca(H</t>
    </r>
    <r>
      <rPr>
        <vertAlign val="subscript"/>
        <sz val="11"/>
        <color theme="1"/>
        <rFont val="Times New Roman"/>
        <family val="1"/>
        <charset val="238"/>
      </rPr>
      <t>2</t>
    </r>
    <r>
      <rPr>
        <sz val="11"/>
        <color theme="1"/>
        <rFont val="Times New Roman"/>
        <family val="1"/>
        <charset val="238"/>
      </rPr>
      <t>PO</t>
    </r>
    <r>
      <rPr>
        <vertAlign val="subscript"/>
        <sz val="11"/>
        <color theme="1"/>
        <rFont val="Times New Roman"/>
        <family val="1"/>
        <charset val="238"/>
      </rPr>
      <t>4</t>
    </r>
    <r>
      <rPr>
        <sz val="11"/>
        <color theme="1"/>
        <rFont val="Times New Roman"/>
        <family val="1"/>
        <charset val="238"/>
      </rPr>
      <t>)</t>
    </r>
    <r>
      <rPr>
        <vertAlign val="subscript"/>
        <sz val="11"/>
        <color theme="1"/>
        <rFont val="Times New Roman"/>
        <family val="1"/>
        <charset val="238"/>
      </rPr>
      <t>2</t>
    </r>
    <r>
      <rPr>
        <sz val="11"/>
        <color theme="1"/>
        <rFont val="Times New Roman"/>
        <family val="1"/>
        <charset val="238"/>
      </rPr>
      <t xml:space="preserve"> foszfortartalma P</t>
    </r>
    <r>
      <rPr>
        <vertAlign val="subscript"/>
        <sz val="11"/>
        <color theme="1"/>
        <rFont val="Times New Roman"/>
        <family val="1"/>
        <charset val="238"/>
      </rPr>
      <t>2</t>
    </r>
    <r>
      <rPr>
        <sz val="11"/>
        <color theme="1"/>
        <rFont val="Times New Roman"/>
        <family val="1"/>
        <charset val="238"/>
      </rPr>
      <t>O</t>
    </r>
    <r>
      <rPr>
        <vertAlign val="subscript"/>
        <sz val="11"/>
        <color theme="1"/>
        <rFont val="Times New Roman"/>
        <family val="1"/>
        <charset val="238"/>
      </rPr>
      <t>5</t>
    </r>
    <r>
      <rPr>
        <sz val="11"/>
        <color theme="1"/>
        <rFont val="Times New Roman"/>
        <family val="1"/>
        <charset val="238"/>
      </rPr>
      <t xml:space="preserve"> tömeg %-ban kifejezve?</t>
    </r>
  </si>
  <si>
    <r>
      <t>3. Mennyi a KCl káliumtartalma K</t>
    </r>
    <r>
      <rPr>
        <vertAlign val="subscript"/>
        <sz val="11"/>
        <color theme="1"/>
        <rFont val="Times New Roman"/>
        <family val="1"/>
        <charset val="238"/>
      </rPr>
      <t>2</t>
    </r>
    <r>
      <rPr>
        <sz val="11"/>
        <color theme="1"/>
        <rFont val="Times New Roman"/>
        <family val="1"/>
        <charset val="238"/>
      </rPr>
      <t>O tömeg %-ban kifejezve?</t>
    </r>
  </si>
  <si>
    <t>1. Hány tömeg % nitrogént tartalmaz az ammónium-nitrát?</t>
  </si>
  <si>
    <t>4. Hány kg karbamid szükséges 1 hl 5 vegyes % nitrogéntartalmú karbamid oldat készítéséhez?</t>
  </si>
  <si>
    <r>
      <t>5. Készítsen 500 liter, N-re nézve 1,2 vegyes %-os, P</t>
    </r>
    <r>
      <rPr>
        <vertAlign val="subscript"/>
        <sz val="11"/>
        <color theme="1"/>
        <rFont val="Times New Roman"/>
        <family val="1"/>
        <charset val="238"/>
      </rPr>
      <t>2</t>
    </r>
    <r>
      <rPr>
        <sz val="11"/>
        <color theme="1"/>
        <rFont val="Times New Roman"/>
        <family val="1"/>
        <charset val="238"/>
      </rPr>
      <t>O</t>
    </r>
    <r>
      <rPr>
        <vertAlign val="subscript"/>
        <sz val="11"/>
        <color theme="1"/>
        <rFont val="Times New Roman"/>
        <family val="1"/>
        <charset val="238"/>
      </rPr>
      <t>5</t>
    </r>
    <r>
      <rPr>
        <sz val="11"/>
        <color theme="1"/>
        <rFont val="Times New Roman"/>
        <family val="1"/>
        <charset val="238"/>
      </rPr>
      <t xml:space="preserve">-ra nézve 0,5 vegyes %-os oldatot karbamidból és monoammónium-foszfátból. </t>
    </r>
  </si>
  <si>
    <t>Műtrágya-vizsgálat egyenletei</t>
  </si>
  <si>
    <t>Műtrágya összetétel számítások</t>
  </si>
  <si>
    <t>3/b. Hány tömeg % szennyezést tartalmaz az 50 % K2O tartalmú kálisó műtrágya?</t>
  </si>
  <si>
    <r>
      <t>CaCl</t>
    </r>
    <r>
      <rPr>
        <vertAlign val="subscript"/>
        <sz val="11"/>
        <color theme="1"/>
        <rFont val="Times New Roman"/>
        <family val="1"/>
        <charset val="238"/>
      </rPr>
      <t>2</t>
    </r>
    <r>
      <rPr>
        <sz val="11"/>
        <color theme="1"/>
        <rFont val="Times New Roman"/>
        <family val="1"/>
        <charset val="238"/>
      </rPr>
      <t xml:space="preserve"> + (NH</t>
    </r>
    <r>
      <rPr>
        <vertAlign val="subscript"/>
        <sz val="11"/>
        <color theme="1"/>
        <rFont val="Times New Roman"/>
        <family val="1"/>
        <charset val="238"/>
      </rPr>
      <t>4</t>
    </r>
    <r>
      <rPr>
        <sz val="11"/>
        <color theme="1"/>
        <rFont val="Times New Roman"/>
        <family val="1"/>
        <charset val="238"/>
      </rPr>
      <t>)</t>
    </r>
    <r>
      <rPr>
        <vertAlign val="subscript"/>
        <sz val="11"/>
        <color theme="1"/>
        <rFont val="Times New Roman"/>
        <family val="1"/>
        <charset val="238"/>
      </rPr>
      <t>2</t>
    </r>
    <r>
      <rPr>
        <sz val="11"/>
        <color theme="1"/>
        <rFont val="Times New Roman"/>
        <family val="1"/>
        <charset val="238"/>
      </rPr>
      <t>(COO)</t>
    </r>
    <r>
      <rPr>
        <vertAlign val="subscript"/>
        <sz val="11"/>
        <color theme="1"/>
        <rFont val="Times New Roman"/>
        <family val="1"/>
        <charset val="238"/>
      </rPr>
      <t>2</t>
    </r>
    <r>
      <rPr>
        <sz val="11"/>
        <color theme="1"/>
        <rFont val="Times New Roman"/>
        <family val="1"/>
        <charset val="238"/>
      </rPr>
      <t xml:space="preserve"> =</t>
    </r>
  </si>
  <si>
    <r>
      <t>NH</t>
    </r>
    <r>
      <rPr>
        <vertAlign val="subscript"/>
        <sz val="11"/>
        <color theme="1"/>
        <rFont val="Times New Roman"/>
        <family val="1"/>
        <charset val="238"/>
      </rPr>
      <t>4</t>
    </r>
    <r>
      <rPr>
        <sz val="11"/>
        <color theme="1"/>
        <rFont val="Times New Roman"/>
        <family val="1"/>
        <charset val="238"/>
      </rPr>
      <t xml:space="preserve">Cl + NaOH = </t>
    </r>
  </si>
  <si>
    <r>
      <t>K</t>
    </r>
    <r>
      <rPr>
        <vertAlign val="subscript"/>
        <sz val="11"/>
        <color theme="1"/>
        <rFont val="Times New Roman"/>
        <family val="1"/>
        <charset val="238"/>
      </rPr>
      <t>2</t>
    </r>
    <r>
      <rPr>
        <sz val="11"/>
        <color theme="1"/>
        <rFont val="Times New Roman"/>
        <family val="1"/>
        <charset val="238"/>
      </rPr>
      <t>SO</t>
    </r>
    <r>
      <rPr>
        <vertAlign val="subscript"/>
        <sz val="11"/>
        <color theme="1"/>
        <rFont val="Times New Roman"/>
        <family val="1"/>
        <charset val="238"/>
      </rPr>
      <t>4</t>
    </r>
    <r>
      <rPr>
        <sz val="11"/>
        <color theme="1"/>
        <rFont val="Times New Roman"/>
        <family val="1"/>
        <charset val="238"/>
      </rPr>
      <t xml:space="preserve"> + BaCl</t>
    </r>
    <r>
      <rPr>
        <vertAlign val="subscript"/>
        <sz val="11"/>
        <color theme="1"/>
        <rFont val="Times New Roman"/>
        <family val="1"/>
        <charset val="238"/>
      </rPr>
      <t>2</t>
    </r>
    <r>
      <rPr>
        <sz val="11"/>
        <color theme="1"/>
        <rFont val="Times New Roman"/>
        <family val="1"/>
        <charset val="238"/>
      </rPr>
      <t xml:space="preserve"> = </t>
    </r>
  </si>
  <si>
    <r>
      <t>KCl + AgNO</t>
    </r>
    <r>
      <rPr>
        <vertAlign val="subscript"/>
        <sz val="11"/>
        <color theme="1"/>
        <rFont val="Times New Roman"/>
        <family val="1"/>
        <charset val="238"/>
      </rPr>
      <t>3</t>
    </r>
    <r>
      <rPr>
        <sz val="11"/>
        <color theme="1"/>
        <rFont val="Times New Roman"/>
        <family val="1"/>
        <charset val="238"/>
      </rPr>
      <t xml:space="preserve"> =</t>
    </r>
  </si>
  <si>
    <r>
      <t>NH</t>
    </r>
    <r>
      <rPr>
        <vertAlign val="subscript"/>
        <sz val="11"/>
        <rFont val="Arial"/>
        <family val="2"/>
        <charset val="238"/>
      </rPr>
      <t>4</t>
    </r>
    <r>
      <rPr>
        <sz val="11"/>
        <rFont val="Arial"/>
        <family val="2"/>
        <charset val="238"/>
      </rPr>
      <t>NO</t>
    </r>
    <r>
      <rPr>
        <vertAlign val="subscript"/>
        <sz val="11"/>
        <rFont val="Arial"/>
        <family val="2"/>
        <charset val="238"/>
      </rPr>
      <t>3</t>
    </r>
  </si>
  <si>
    <t>1  mol</t>
  </si>
  <si>
    <t>Összetétel</t>
  </si>
  <si>
    <t xml:space="preserve"> mol N</t>
  </si>
  <si>
    <t>mol H</t>
  </si>
  <si>
    <t>mol O</t>
  </si>
  <si>
    <t>g/mol</t>
  </si>
  <si>
    <t>g/mol AN</t>
  </si>
  <si>
    <t>móltömeg:</t>
  </si>
  <si>
    <r>
      <t>Ca(H</t>
    </r>
    <r>
      <rPr>
        <vertAlign val="subscript"/>
        <sz val="11"/>
        <color theme="1"/>
        <rFont val="Times New Roman"/>
        <family val="1"/>
        <charset val="238"/>
      </rPr>
      <t>2</t>
    </r>
    <r>
      <rPr>
        <sz val="11"/>
        <color theme="1"/>
        <rFont val="Times New Roman"/>
        <family val="1"/>
        <charset val="238"/>
      </rPr>
      <t>PO</t>
    </r>
    <r>
      <rPr>
        <vertAlign val="subscript"/>
        <sz val="11"/>
        <color theme="1"/>
        <rFont val="Times New Roman"/>
        <family val="1"/>
        <charset val="238"/>
      </rPr>
      <t>4</t>
    </r>
    <r>
      <rPr>
        <sz val="11"/>
        <color theme="1"/>
        <rFont val="Times New Roman"/>
        <family val="1"/>
        <charset val="238"/>
      </rPr>
      <t>)</t>
    </r>
    <r>
      <rPr>
        <vertAlign val="subscript"/>
        <sz val="11"/>
        <color theme="1"/>
        <rFont val="Times New Roman"/>
        <family val="1"/>
        <charset val="238"/>
      </rPr>
      <t>2</t>
    </r>
  </si>
  <si>
    <t>mol Ca</t>
  </si>
  <si>
    <t>mol P</t>
  </si>
  <si>
    <t>1 mol</t>
  </si>
  <si>
    <r>
      <t xml:space="preserve"> P</t>
    </r>
    <r>
      <rPr>
        <vertAlign val="subscript"/>
        <sz val="11"/>
        <color theme="1"/>
        <rFont val="Times New Roman"/>
        <family val="1"/>
        <charset val="238"/>
      </rPr>
      <t>2</t>
    </r>
    <r>
      <rPr>
        <sz val="11"/>
        <color theme="1"/>
        <rFont val="Times New Roman"/>
        <family val="1"/>
        <charset val="238"/>
      </rPr>
      <t>O</t>
    </r>
    <r>
      <rPr>
        <vertAlign val="subscript"/>
        <sz val="11"/>
        <color theme="1"/>
        <rFont val="Times New Roman"/>
        <family val="1"/>
        <charset val="238"/>
      </rPr>
      <t>5</t>
    </r>
    <r>
      <rPr>
        <sz val="11"/>
        <color theme="1"/>
        <rFont val="Times New Roman"/>
        <family val="1"/>
        <charset val="238"/>
      </rPr>
      <t xml:space="preserve"> </t>
    </r>
  </si>
  <si>
    <r>
      <t>1 mol Ca(H</t>
    </r>
    <r>
      <rPr>
        <vertAlign val="subscript"/>
        <sz val="11"/>
        <color theme="1"/>
        <rFont val="Times New Roman"/>
        <family val="1"/>
        <charset val="238"/>
      </rPr>
      <t>2</t>
    </r>
    <r>
      <rPr>
        <sz val="11"/>
        <color theme="1"/>
        <rFont val="Times New Roman"/>
        <family val="1"/>
        <charset val="238"/>
      </rPr>
      <t>PO</t>
    </r>
    <r>
      <rPr>
        <vertAlign val="subscript"/>
        <sz val="11"/>
        <color theme="1"/>
        <rFont val="Times New Roman"/>
        <family val="1"/>
        <charset val="238"/>
      </rPr>
      <t>4</t>
    </r>
    <r>
      <rPr>
        <sz val="11"/>
        <color theme="1"/>
        <rFont val="Times New Roman"/>
        <family val="1"/>
        <charset val="238"/>
      </rPr>
      <t>)</t>
    </r>
    <r>
      <rPr>
        <vertAlign val="subscript"/>
        <sz val="11"/>
        <color theme="1"/>
        <rFont val="Times New Roman"/>
        <family val="1"/>
        <charset val="238"/>
      </rPr>
      <t>2</t>
    </r>
    <r>
      <rPr>
        <sz val="11"/>
        <color theme="1"/>
        <rFont val="Times New Roman"/>
        <family val="1"/>
        <charset val="238"/>
      </rPr>
      <t xml:space="preserve"> foszfortartalma megegyezik 1 mol P</t>
    </r>
    <r>
      <rPr>
        <vertAlign val="subscript"/>
        <sz val="11"/>
        <color theme="1"/>
        <rFont val="Times New Roman"/>
        <family val="1"/>
        <charset val="238"/>
      </rPr>
      <t>2</t>
    </r>
    <r>
      <rPr>
        <sz val="11"/>
        <color theme="1"/>
        <rFont val="Times New Roman"/>
        <family val="1"/>
        <charset val="238"/>
      </rPr>
      <t>O</t>
    </r>
    <r>
      <rPr>
        <vertAlign val="subscript"/>
        <sz val="11"/>
        <color theme="1"/>
        <rFont val="Times New Roman"/>
        <family val="1"/>
        <charset val="238"/>
      </rPr>
      <t>5</t>
    </r>
    <r>
      <rPr>
        <sz val="11"/>
        <color theme="1"/>
        <rFont val="Times New Roman"/>
        <family val="1"/>
        <charset val="238"/>
      </rPr>
      <t xml:space="preserve"> foszfortartalmával.</t>
    </r>
  </si>
  <si>
    <t>1 mol KCl</t>
  </si>
  <si>
    <t>mol K</t>
  </si>
  <si>
    <t>mol Cl</t>
  </si>
  <si>
    <r>
      <t>1 mol K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scheme val="minor"/>
      </rPr>
      <t>O</t>
    </r>
  </si>
  <si>
    <t>2 mol KCl K tartalma megegyezik 1 mol K2O K tartalmával.</t>
  </si>
  <si>
    <r>
      <t>K</t>
    </r>
    <r>
      <rPr>
        <b/>
        <vertAlign val="sub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>O tömeg % :</t>
    </r>
  </si>
  <si>
    <r>
      <t xml:space="preserve"> P</t>
    </r>
    <r>
      <rPr>
        <b/>
        <vertAlign val="subscript"/>
        <sz val="11"/>
        <color theme="1"/>
        <rFont val="Times New Roman"/>
        <family val="1"/>
        <charset val="238"/>
      </rPr>
      <t>2</t>
    </r>
    <r>
      <rPr>
        <b/>
        <sz val="11"/>
        <color theme="1"/>
        <rFont val="Times New Roman"/>
        <family val="1"/>
        <charset val="238"/>
      </rPr>
      <t>O</t>
    </r>
    <r>
      <rPr>
        <b/>
        <vertAlign val="subscript"/>
        <sz val="11"/>
        <color theme="1"/>
        <rFont val="Times New Roman"/>
        <family val="1"/>
        <charset val="238"/>
      </rPr>
      <t>5</t>
    </r>
    <r>
      <rPr>
        <b/>
        <sz val="11"/>
        <color theme="1"/>
        <rFont val="Times New Roman"/>
        <family val="1"/>
        <charset val="238"/>
      </rPr>
      <t xml:space="preserve"> tömeg % :</t>
    </r>
  </si>
  <si>
    <t>kg kálisó megfelel</t>
  </si>
  <si>
    <t>kg K2O-nak</t>
  </si>
  <si>
    <t>kg tiszta KCl megfelel</t>
  </si>
  <si>
    <t>X</t>
  </si>
  <si>
    <t xml:space="preserve">X  </t>
  </si>
  <si>
    <t xml:space="preserve">X =  </t>
  </si>
  <si>
    <t>100*50/63,1</t>
  </si>
  <si>
    <t>kg tiszta KCl van 100 kg kálisóban</t>
  </si>
  <si>
    <t xml:space="preserve">Szennyezés = </t>
  </si>
  <si>
    <t>100-79,26 kg =</t>
  </si>
  <si>
    <t>%</t>
  </si>
  <si>
    <t>kg szennyezés van 100 kg kálisóban</t>
  </si>
  <si>
    <t>5 v. % =</t>
  </si>
  <si>
    <t xml:space="preserve"> l oldat</t>
  </si>
  <si>
    <t>kg N</t>
  </si>
  <si>
    <t>? kg karbamid</t>
  </si>
  <si>
    <r>
      <rPr>
        <sz val="11"/>
        <rFont val="Arial"/>
        <family val="2"/>
        <charset val="238"/>
      </rPr>
      <t>CO(NH</t>
    </r>
    <r>
      <rPr>
        <vertAlign val="sub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>)</t>
    </r>
    <r>
      <rPr>
        <vertAlign val="subscript"/>
        <sz val="11"/>
        <rFont val="Arial"/>
        <family val="2"/>
        <charset val="238"/>
      </rPr>
      <t>2</t>
    </r>
  </si>
  <si>
    <t>mol C</t>
  </si>
  <si>
    <t>mol N</t>
  </si>
  <si>
    <t>kg karbamid</t>
  </si>
  <si>
    <t xml:space="preserve"> kg N</t>
  </si>
  <si>
    <t xml:space="preserve">X = </t>
  </si>
  <si>
    <t>60*5/28=</t>
  </si>
  <si>
    <t>kg karbamid kell</t>
  </si>
  <si>
    <t>Műtrágya oldat számítások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</si>
</sst>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sz val="11"/>
      <name val="Arial"/>
      <family val="2"/>
      <charset val="238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vertAlign val="subscript"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3"/>
      <color rgb="FF000000"/>
      <name val="Georgia"/>
      <family val="1"/>
      <charset val="238"/>
    </font>
    <font>
      <vertAlign val="subscript"/>
      <sz val="11"/>
      <name val="Arial"/>
      <family val="2"/>
      <charset val="238"/>
    </font>
    <font>
      <vertAlign val="subscript"/>
      <sz val="11"/>
      <color theme="1"/>
      <name val="Calibri"/>
      <family val="2"/>
      <charset val="238"/>
      <scheme val="minor"/>
    </font>
    <font>
      <b/>
      <vertAlign val="subscript"/>
      <sz val="11"/>
      <color theme="1"/>
      <name val="Calibri"/>
      <family val="2"/>
      <charset val="238"/>
      <scheme val="minor"/>
    </font>
    <font>
      <b/>
      <vertAlign val="subscript"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9" fontId="0" fillId="0" borderId="0" xfId="1" applyNumberFormat="1" applyFont="1"/>
    <xf numFmtId="0" fontId="3" fillId="0" borderId="0" xfId="0" applyFont="1"/>
    <xf numFmtId="9" fontId="5" fillId="0" borderId="0" xfId="1" applyNumberFormat="1" applyFont="1" applyFill="1"/>
    <xf numFmtId="0" fontId="8" fillId="0" borderId="0" xfId="0" applyFont="1"/>
    <xf numFmtId="0" fontId="8" fillId="0" borderId="0" xfId="0" applyFont="1" applyAlignment="1">
      <alignment horizontal="right"/>
    </xf>
    <xf numFmtId="0" fontId="7" fillId="0" borderId="0" xfId="0" applyFont="1"/>
    <xf numFmtId="0" fontId="0" fillId="0" borderId="0" xfId="0" applyFill="1" applyBorder="1"/>
    <xf numFmtId="0" fontId="0" fillId="0" borderId="0" xfId="0" applyFill="1" applyAlignment="1">
      <alignment horizontal="right"/>
    </xf>
    <xf numFmtId="0" fontId="2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  <xf numFmtId="9" fontId="0" fillId="0" borderId="0" xfId="1" applyNumberFormat="1" applyFont="1" applyFill="1"/>
    <xf numFmtId="0" fontId="5" fillId="0" borderId="0" xfId="0" applyFont="1" applyFill="1"/>
    <xf numFmtId="164" fontId="5" fillId="0" borderId="0" xfId="1" applyNumberFormat="1" applyFont="1" applyFill="1"/>
    <xf numFmtId="165" fontId="0" fillId="0" borderId="0" xfId="1" applyNumberFormat="1" applyFont="1" applyFill="1"/>
    <xf numFmtId="2" fontId="5" fillId="0" borderId="0" xfId="0" applyNumberFormat="1" applyFont="1" applyFill="1"/>
    <xf numFmtId="0" fontId="5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right"/>
    </xf>
    <xf numFmtId="9" fontId="5" fillId="2" borderId="0" xfId="1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164" fontId="5" fillId="2" borderId="0" xfId="1" applyNumberFormat="1" applyFont="1" applyFill="1"/>
    <xf numFmtId="0" fontId="7" fillId="2" borderId="0" xfId="0" applyFont="1" applyFill="1"/>
    <xf numFmtId="0" fontId="0" fillId="0" borderId="1" xfId="0" applyFill="1" applyBorder="1" applyAlignment="1">
      <alignment horizontal="right"/>
    </xf>
    <xf numFmtId="0" fontId="0" fillId="0" borderId="1" xfId="0" applyFill="1" applyBorder="1"/>
    <xf numFmtId="1" fontId="0" fillId="0" borderId="1" xfId="0" applyNumberFormat="1" applyFill="1" applyBorder="1"/>
    <xf numFmtId="2" fontId="5" fillId="2" borderId="0" xfId="0" applyNumberFormat="1" applyFont="1" applyFill="1"/>
    <xf numFmtId="0" fontId="5" fillId="2" borderId="0" xfId="0" applyFont="1" applyFill="1" applyBorder="1"/>
    <xf numFmtId="0" fontId="0" fillId="0" borderId="1" xfId="0" applyFill="1" applyBorder="1" applyAlignment="1">
      <alignment horizontal="center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center"/>
    </xf>
    <xf numFmtId="2" fontId="5" fillId="2" borderId="0" xfId="0" applyNumberFormat="1" applyFont="1" applyFill="1" applyBorder="1" applyAlignment="1">
      <alignment horizontal="center"/>
    </xf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5"/>
  <sheetViews>
    <sheetView zoomScale="170" zoomScaleNormal="170" workbookViewId="0">
      <selection activeCell="E29" sqref="E29"/>
    </sheetView>
  </sheetViews>
  <sheetFormatPr defaultRowHeight="15" x14ac:dyDescent="0.25"/>
  <cols>
    <col min="2" max="2" width="10.42578125" customWidth="1"/>
  </cols>
  <sheetData>
    <row r="1" spans="1:12" x14ac:dyDescent="0.25">
      <c r="A1" s="11" t="s">
        <v>6</v>
      </c>
    </row>
    <row r="2" spans="1:12" x14ac:dyDescent="0.25">
      <c r="A2" s="1" t="s">
        <v>2</v>
      </c>
    </row>
    <row r="3" spans="1:12" ht="18.75" x14ac:dyDescent="0.35">
      <c r="A3" s="2" t="s">
        <v>13</v>
      </c>
      <c r="B3" s="7" t="s">
        <v>12</v>
      </c>
      <c r="C3" t="s">
        <v>14</v>
      </c>
      <c r="E3" t="s">
        <v>18</v>
      </c>
      <c r="F3" t="s">
        <v>19</v>
      </c>
      <c r="G3" s="3"/>
    </row>
    <row r="4" spans="1:12" x14ac:dyDescent="0.25">
      <c r="C4" s="2">
        <v>2</v>
      </c>
      <c r="D4" s="3" t="s">
        <v>15</v>
      </c>
      <c r="E4">
        <v>14</v>
      </c>
      <c r="F4">
        <f>C4*E4</f>
        <v>28</v>
      </c>
      <c r="G4" s="26">
        <f>F4/F7</f>
        <v>0.35</v>
      </c>
    </row>
    <row r="5" spans="1:12" x14ac:dyDescent="0.25">
      <c r="C5" s="2">
        <v>4</v>
      </c>
      <c r="D5" s="3" t="s">
        <v>16</v>
      </c>
      <c r="E5">
        <v>1</v>
      </c>
      <c r="F5">
        <f t="shared" ref="F5:F6" si="0">C5*E5</f>
        <v>4</v>
      </c>
      <c r="G5" s="6"/>
    </row>
    <row r="6" spans="1:12" x14ac:dyDescent="0.25">
      <c r="C6" s="2">
        <v>3</v>
      </c>
      <c r="D6" s="3" t="s">
        <v>17</v>
      </c>
      <c r="E6">
        <v>16</v>
      </c>
      <c r="F6">
        <f t="shared" si="0"/>
        <v>48</v>
      </c>
      <c r="G6" s="6"/>
    </row>
    <row r="7" spans="1:12" x14ac:dyDescent="0.25">
      <c r="E7" s="5" t="s">
        <v>20</v>
      </c>
      <c r="F7" s="4">
        <f>SUM(F4:F6)</f>
        <v>80</v>
      </c>
    </row>
    <row r="9" spans="1:12" ht="16.5" x14ac:dyDescent="0.3">
      <c r="A9" s="1" t="s">
        <v>0</v>
      </c>
    </row>
    <row r="10" spans="1:12" ht="16.5" x14ac:dyDescent="0.3">
      <c r="A10" s="2" t="s">
        <v>13</v>
      </c>
      <c r="B10" s="1" t="s">
        <v>21</v>
      </c>
      <c r="C10" t="s">
        <v>14</v>
      </c>
      <c r="E10" t="s">
        <v>18</v>
      </c>
      <c r="F10" t="s">
        <v>18</v>
      </c>
      <c r="G10" s="16"/>
      <c r="H10" s="15"/>
      <c r="I10" s="15"/>
      <c r="J10" s="15"/>
      <c r="K10" s="15"/>
      <c r="L10" s="15"/>
    </row>
    <row r="11" spans="1:12" x14ac:dyDescent="0.25">
      <c r="A11" s="15"/>
      <c r="B11" s="15"/>
      <c r="C11" s="15">
        <v>1</v>
      </c>
      <c r="D11" s="15" t="s">
        <v>22</v>
      </c>
      <c r="E11" s="15">
        <v>40</v>
      </c>
      <c r="F11">
        <f>C11*E11</f>
        <v>40</v>
      </c>
      <c r="G11" s="17"/>
      <c r="H11" s="15"/>
      <c r="I11" s="15"/>
      <c r="J11" s="15"/>
      <c r="K11" s="15"/>
      <c r="L11" s="15"/>
    </row>
    <row r="12" spans="1:12" x14ac:dyDescent="0.25">
      <c r="A12" s="15"/>
      <c r="B12" s="15"/>
      <c r="C12" s="15">
        <v>4</v>
      </c>
      <c r="D12" s="15" t="s">
        <v>16</v>
      </c>
      <c r="E12" s="15">
        <v>1</v>
      </c>
      <c r="F12">
        <f t="shared" ref="F12:F14" si="1">C12*E12</f>
        <v>4</v>
      </c>
      <c r="G12" s="17"/>
      <c r="H12" s="15"/>
      <c r="I12" s="15"/>
      <c r="J12" s="15"/>
      <c r="K12" s="15"/>
      <c r="L12" s="15"/>
    </row>
    <row r="13" spans="1:12" x14ac:dyDescent="0.25">
      <c r="A13" s="15"/>
      <c r="B13" s="15"/>
      <c r="C13" s="15">
        <v>2</v>
      </c>
      <c r="D13" s="15" t="s">
        <v>23</v>
      </c>
      <c r="E13" s="15">
        <v>31</v>
      </c>
      <c r="F13">
        <f t="shared" si="1"/>
        <v>62</v>
      </c>
      <c r="G13" s="17">
        <f>F13/F15</f>
        <v>0.26495726495726496</v>
      </c>
      <c r="H13" s="15"/>
      <c r="I13" s="15"/>
      <c r="J13" s="15"/>
      <c r="K13" s="15"/>
      <c r="L13" s="15"/>
    </row>
    <row r="14" spans="1:12" x14ac:dyDescent="0.25">
      <c r="A14" s="15"/>
      <c r="B14" s="15"/>
      <c r="C14" s="15">
        <v>8</v>
      </c>
      <c r="D14" s="15" t="s">
        <v>17</v>
      </c>
      <c r="E14" s="15">
        <v>16</v>
      </c>
      <c r="F14">
        <f t="shared" si="1"/>
        <v>128</v>
      </c>
      <c r="G14" s="17"/>
      <c r="H14" s="15"/>
      <c r="I14" s="15"/>
      <c r="J14" s="15"/>
      <c r="K14" s="15"/>
      <c r="L14" s="15"/>
    </row>
    <row r="15" spans="1:12" x14ac:dyDescent="0.25">
      <c r="A15" s="15"/>
      <c r="B15" s="15"/>
      <c r="C15" s="15"/>
      <c r="D15" s="15"/>
      <c r="E15" s="5" t="s">
        <v>20</v>
      </c>
      <c r="F15" s="18">
        <f>SUM(F11:F14)</f>
        <v>234</v>
      </c>
      <c r="G15" s="17"/>
      <c r="H15" s="15"/>
      <c r="I15" s="15"/>
      <c r="J15" s="15"/>
      <c r="K15" s="15"/>
      <c r="L15" s="15"/>
    </row>
    <row r="16" spans="1:12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</row>
    <row r="17" spans="1:12" ht="16.5" x14ac:dyDescent="0.3">
      <c r="A17" s="13" t="s">
        <v>24</v>
      </c>
      <c r="B17" s="1" t="s">
        <v>25</v>
      </c>
      <c r="C17" t="s">
        <v>14</v>
      </c>
      <c r="E17" t="s">
        <v>18</v>
      </c>
      <c r="F17" t="s">
        <v>18</v>
      </c>
      <c r="G17" s="16"/>
      <c r="H17" s="15"/>
      <c r="I17" s="15"/>
      <c r="J17" s="15"/>
      <c r="K17" s="15"/>
      <c r="L17" s="15"/>
    </row>
    <row r="18" spans="1:12" x14ac:dyDescent="0.25">
      <c r="A18" s="15"/>
      <c r="B18" s="15"/>
      <c r="C18" s="15">
        <v>2</v>
      </c>
      <c r="D18" s="15" t="s">
        <v>23</v>
      </c>
      <c r="E18" s="15">
        <v>31</v>
      </c>
      <c r="F18">
        <f>C18*E18</f>
        <v>62</v>
      </c>
      <c r="G18" s="17"/>
      <c r="H18" s="15"/>
      <c r="I18" s="15"/>
      <c r="J18" s="15"/>
      <c r="K18" s="15"/>
      <c r="L18" s="15"/>
    </row>
    <row r="19" spans="1:12" x14ac:dyDescent="0.25">
      <c r="A19" s="15"/>
      <c r="B19" s="15"/>
      <c r="C19" s="15">
        <v>5</v>
      </c>
      <c r="D19" s="15" t="s">
        <v>17</v>
      </c>
      <c r="E19" s="15">
        <v>16</v>
      </c>
      <c r="F19">
        <f>C19*E19</f>
        <v>80</v>
      </c>
      <c r="G19" s="17"/>
      <c r="H19" s="15"/>
      <c r="I19" s="15"/>
      <c r="J19" s="15"/>
      <c r="K19" s="15"/>
      <c r="L19" s="15"/>
    </row>
    <row r="20" spans="1:12" x14ac:dyDescent="0.25">
      <c r="A20" s="15"/>
      <c r="B20" s="15"/>
      <c r="C20" s="15"/>
      <c r="D20" s="15"/>
      <c r="E20" s="5" t="s">
        <v>20</v>
      </c>
      <c r="F20" s="18">
        <f>SUM(F18:F19)</f>
        <v>142</v>
      </c>
      <c r="G20" s="17"/>
      <c r="H20" s="15"/>
      <c r="I20" s="15"/>
      <c r="J20" s="15"/>
      <c r="K20" s="15"/>
      <c r="L20" s="15"/>
    </row>
    <row r="21" spans="1:12" x14ac:dyDescent="0.2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</row>
    <row r="22" spans="1:12" ht="16.5" x14ac:dyDescent="0.3">
      <c r="A22" s="1" t="s">
        <v>26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</row>
    <row r="23" spans="1:12" ht="17.25" x14ac:dyDescent="0.3">
      <c r="A23" s="15"/>
      <c r="B23" s="30" t="s">
        <v>33</v>
      </c>
      <c r="C23" s="28"/>
      <c r="D23" s="29">
        <f>F20/F15</f>
        <v>0.60683760683760679</v>
      </c>
      <c r="E23" s="15"/>
      <c r="F23" s="14"/>
      <c r="G23" s="15"/>
      <c r="H23" s="15"/>
      <c r="I23" s="15"/>
      <c r="J23" s="15"/>
      <c r="K23" s="15"/>
      <c r="L23" s="15"/>
    </row>
    <row r="25" spans="1:12" ht="16.5" x14ac:dyDescent="0.3">
      <c r="A25" s="1" t="s">
        <v>1</v>
      </c>
    </row>
    <row r="26" spans="1:12" x14ac:dyDescent="0.25">
      <c r="A26" s="2" t="s">
        <v>27</v>
      </c>
      <c r="B26" s="1"/>
      <c r="C26" t="s">
        <v>14</v>
      </c>
      <c r="E26" t="s">
        <v>18</v>
      </c>
      <c r="F26" t="s">
        <v>18</v>
      </c>
      <c r="G26" s="3"/>
    </row>
    <row r="27" spans="1:12" x14ac:dyDescent="0.25">
      <c r="C27">
        <v>1</v>
      </c>
      <c r="D27" t="s">
        <v>28</v>
      </c>
      <c r="E27">
        <v>39</v>
      </c>
      <c r="F27">
        <f>C27*E27</f>
        <v>39</v>
      </c>
      <c r="G27" s="6">
        <f>F27/F29</f>
        <v>0.52348993288590606</v>
      </c>
    </row>
    <row r="28" spans="1:12" x14ac:dyDescent="0.25">
      <c r="C28">
        <v>1</v>
      </c>
      <c r="D28" t="s">
        <v>29</v>
      </c>
      <c r="E28">
        <v>35.5</v>
      </c>
      <c r="F28">
        <f>C28*E28</f>
        <v>35.5</v>
      </c>
      <c r="G28" s="6"/>
    </row>
    <row r="29" spans="1:12" x14ac:dyDescent="0.25">
      <c r="E29" s="5" t="s">
        <v>20</v>
      </c>
      <c r="F29" s="4">
        <f>SUM(F27:F28)</f>
        <v>74.5</v>
      </c>
      <c r="G29" s="6"/>
    </row>
    <row r="31" spans="1:12" ht="18" x14ac:dyDescent="0.35">
      <c r="A31" s="2" t="s">
        <v>30</v>
      </c>
      <c r="B31" s="1"/>
      <c r="C31" t="s">
        <v>14</v>
      </c>
      <c r="E31" t="s">
        <v>18</v>
      </c>
      <c r="F31" t="s">
        <v>18</v>
      </c>
      <c r="G31" s="3"/>
    </row>
    <row r="32" spans="1:12" x14ac:dyDescent="0.25">
      <c r="C32">
        <v>2</v>
      </c>
      <c r="D32" t="s">
        <v>28</v>
      </c>
      <c r="E32">
        <v>39</v>
      </c>
      <c r="F32">
        <f>C32*E32</f>
        <v>78</v>
      </c>
      <c r="G32" s="6"/>
    </row>
    <row r="33" spans="1:11" x14ac:dyDescent="0.25">
      <c r="C33">
        <v>1</v>
      </c>
      <c r="D33" t="s">
        <v>17</v>
      </c>
      <c r="E33">
        <v>16</v>
      </c>
      <c r="F33">
        <f>C33*E33</f>
        <v>16</v>
      </c>
      <c r="G33" s="6"/>
    </row>
    <row r="34" spans="1:11" x14ac:dyDescent="0.25">
      <c r="E34" s="5" t="s">
        <v>20</v>
      </c>
      <c r="F34" s="4">
        <f>SUM(F32:F33)</f>
        <v>94</v>
      </c>
      <c r="G34" s="6"/>
    </row>
    <row r="36" spans="1:11" x14ac:dyDescent="0.25">
      <c r="A36" s="15" t="s">
        <v>31</v>
      </c>
      <c r="B36" s="15"/>
      <c r="C36" s="15"/>
      <c r="D36" s="15"/>
      <c r="E36" s="15"/>
      <c r="F36" s="15"/>
    </row>
    <row r="37" spans="1:11" ht="18" x14ac:dyDescent="0.35">
      <c r="A37" s="15"/>
      <c r="B37" s="27" t="s">
        <v>32</v>
      </c>
      <c r="C37" s="28"/>
      <c r="D37" s="29">
        <f>F34/(2*F29)</f>
        <v>0.63087248322147649</v>
      </c>
      <c r="E37" s="15"/>
      <c r="F37" s="15"/>
    </row>
    <row r="39" spans="1:11" x14ac:dyDescent="0.25">
      <c r="A39" s="1" t="s">
        <v>7</v>
      </c>
    </row>
    <row r="40" spans="1:11" x14ac:dyDescent="0.25">
      <c r="A40" s="15"/>
      <c r="B40" s="15">
        <v>100</v>
      </c>
      <c r="C40" s="15" t="s">
        <v>34</v>
      </c>
      <c r="D40" s="15"/>
      <c r="E40" s="15">
        <v>50</v>
      </c>
      <c r="F40" s="15" t="s">
        <v>35</v>
      </c>
      <c r="G40" s="15"/>
      <c r="H40" s="15"/>
      <c r="I40" s="15"/>
      <c r="J40" s="15"/>
      <c r="K40" s="15"/>
    </row>
    <row r="41" spans="1:11" x14ac:dyDescent="0.2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</row>
    <row r="42" spans="1:11" x14ac:dyDescent="0.25">
      <c r="A42" s="15"/>
      <c r="B42" s="15">
        <v>100</v>
      </c>
      <c r="C42" s="15" t="s">
        <v>36</v>
      </c>
      <c r="D42" s="15"/>
      <c r="E42" s="20">
        <f>D37*100</f>
        <v>63.087248322147651</v>
      </c>
      <c r="F42" s="15" t="s">
        <v>35</v>
      </c>
      <c r="G42" s="15"/>
      <c r="H42" s="15"/>
      <c r="I42" s="15"/>
      <c r="J42" s="15"/>
      <c r="K42" s="15"/>
    </row>
    <row r="43" spans="1:11" x14ac:dyDescent="0.25">
      <c r="A43" s="15"/>
      <c r="B43" s="31" t="s">
        <v>38</v>
      </c>
      <c r="C43" s="32" t="s">
        <v>36</v>
      </c>
      <c r="D43" s="32"/>
      <c r="E43" s="33">
        <f>E40</f>
        <v>50</v>
      </c>
      <c r="F43" s="32" t="s">
        <v>35</v>
      </c>
      <c r="G43" s="32"/>
      <c r="H43" s="15"/>
      <c r="I43" s="15"/>
      <c r="J43" s="15"/>
      <c r="K43" s="15"/>
    </row>
    <row r="44" spans="1:11" x14ac:dyDescent="0.25">
      <c r="A44" s="15"/>
      <c r="B44" s="13" t="s">
        <v>39</v>
      </c>
      <c r="C44" s="12" t="s">
        <v>40</v>
      </c>
      <c r="D44" s="15"/>
      <c r="E44" s="21">
        <f>B42*E43/E42</f>
        <v>79.255319148936167</v>
      </c>
      <c r="F44" s="22" t="s">
        <v>41</v>
      </c>
      <c r="G44" s="18"/>
      <c r="H44" s="18"/>
      <c r="I44" s="18"/>
      <c r="J44" s="21"/>
      <c r="K44" s="18"/>
    </row>
    <row r="45" spans="1:11" x14ac:dyDescent="0.25">
      <c r="B45" s="2" t="s">
        <v>42</v>
      </c>
      <c r="C45" s="12" t="s">
        <v>43</v>
      </c>
      <c r="E45" s="34">
        <f>B42-E44</f>
        <v>20.744680851063833</v>
      </c>
      <c r="F45" s="35" t="s">
        <v>45</v>
      </c>
      <c r="G45" s="28"/>
      <c r="H45" s="28"/>
      <c r="I45" s="28"/>
      <c r="J45" s="34">
        <f>E45</f>
        <v>20.744680851063833</v>
      </c>
      <c r="K45" s="28" t="s">
        <v>44</v>
      </c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1746D-824C-4031-915F-6E0A2FADAB88}">
  <dimension ref="A1:K23"/>
  <sheetViews>
    <sheetView tabSelected="1" zoomScale="160" zoomScaleNormal="160" workbookViewId="0">
      <selection activeCell="A3" sqref="A3"/>
    </sheetView>
  </sheetViews>
  <sheetFormatPr defaultRowHeight="15" x14ac:dyDescent="0.25"/>
  <cols>
    <col min="2" max="2" width="8.28515625" customWidth="1"/>
    <col min="3" max="3" width="10.7109375" customWidth="1"/>
    <col min="5" max="5" width="10" bestFit="1" customWidth="1"/>
  </cols>
  <sheetData>
    <row r="1" spans="1:9" x14ac:dyDescent="0.25">
      <c r="A1" s="11" t="s">
        <v>58</v>
      </c>
    </row>
    <row r="2" spans="1:9" x14ac:dyDescent="0.25">
      <c r="A2" s="1" t="s">
        <v>3</v>
      </c>
    </row>
    <row r="3" spans="1:9" x14ac:dyDescent="0.25">
      <c r="A3" s="14"/>
      <c r="B3" s="15" t="s">
        <v>46</v>
      </c>
      <c r="C3" s="15">
        <v>100</v>
      </c>
      <c r="D3" s="15" t="s">
        <v>47</v>
      </c>
      <c r="E3" s="18">
        <v>5</v>
      </c>
      <c r="F3" s="18" t="s">
        <v>48</v>
      </c>
      <c r="G3" s="15" t="s">
        <v>49</v>
      </c>
      <c r="H3" s="15"/>
      <c r="I3" s="15"/>
    </row>
    <row r="4" spans="1:9" x14ac:dyDescent="0.25">
      <c r="A4" s="14"/>
      <c r="B4" s="15"/>
      <c r="C4" s="15"/>
      <c r="D4" s="15"/>
      <c r="E4" s="15"/>
      <c r="F4" s="15"/>
      <c r="G4" s="15"/>
      <c r="H4" s="15"/>
      <c r="I4" s="15"/>
    </row>
    <row r="5" spans="1:9" ht="18.75" x14ac:dyDescent="0.35">
      <c r="A5" s="15"/>
      <c r="B5" s="13" t="s">
        <v>24</v>
      </c>
      <c r="C5" s="7" t="s">
        <v>50</v>
      </c>
      <c r="D5" t="s">
        <v>14</v>
      </c>
      <c r="F5" t="s">
        <v>18</v>
      </c>
      <c r="G5" t="s">
        <v>18</v>
      </c>
      <c r="H5" s="16"/>
      <c r="I5" s="15"/>
    </row>
    <row r="6" spans="1:9" x14ac:dyDescent="0.25">
      <c r="A6" s="15"/>
      <c r="B6" s="15"/>
      <c r="C6" s="15"/>
      <c r="D6" s="13">
        <v>1</v>
      </c>
      <c r="E6" s="16" t="s">
        <v>51</v>
      </c>
      <c r="F6" s="15">
        <v>12</v>
      </c>
      <c r="G6" s="15">
        <f>D6*F6</f>
        <v>12</v>
      </c>
      <c r="H6" s="8"/>
      <c r="I6" s="15"/>
    </row>
    <row r="7" spans="1:9" x14ac:dyDescent="0.25">
      <c r="A7" s="15"/>
      <c r="B7" s="15"/>
      <c r="C7" s="15"/>
      <c r="D7" s="13">
        <v>1</v>
      </c>
      <c r="E7" s="16" t="s">
        <v>17</v>
      </c>
      <c r="F7" s="15">
        <v>16</v>
      </c>
      <c r="G7" s="15">
        <f t="shared" ref="G7:G9" si="0">D7*F7</f>
        <v>16</v>
      </c>
      <c r="H7" s="17"/>
      <c r="I7" s="15"/>
    </row>
    <row r="8" spans="1:9" x14ac:dyDescent="0.25">
      <c r="A8" s="15"/>
      <c r="B8" s="15"/>
      <c r="C8" s="15"/>
      <c r="D8" s="13">
        <v>2</v>
      </c>
      <c r="E8" s="16" t="s">
        <v>52</v>
      </c>
      <c r="F8" s="15">
        <v>14</v>
      </c>
      <c r="G8" s="15">
        <f t="shared" si="0"/>
        <v>28</v>
      </c>
      <c r="H8" s="19">
        <f>G8/G10</f>
        <v>0.46666666666666667</v>
      </c>
      <c r="I8" s="15"/>
    </row>
    <row r="9" spans="1:9" x14ac:dyDescent="0.25">
      <c r="A9" s="15"/>
      <c r="B9" s="15"/>
      <c r="C9" s="15"/>
      <c r="D9" s="13">
        <v>4</v>
      </c>
      <c r="E9" s="16" t="s">
        <v>16</v>
      </c>
      <c r="F9" s="15">
        <v>1</v>
      </c>
      <c r="G9" s="15">
        <f t="shared" si="0"/>
        <v>4</v>
      </c>
      <c r="H9" s="17"/>
      <c r="I9" s="15"/>
    </row>
    <row r="10" spans="1:9" x14ac:dyDescent="0.25">
      <c r="A10" s="15"/>
      <c r="B10" s="15"/>
      <c r="C10" s="15"/>
      <c r="D10" s="15"/>
      <c r="E10" s="15"/>
      <c r="F10" s="5" t="s">
        <v>20</v>
      </c>
      <c r="G10" s="18">
        <f>SUM(G6:G9)</f>
        <v>60</v>
      </c>
      <c r="H10" s="15"/>
      <c r="I10" s="15"/>
    </row>
    <row r="11" spans="1:9" x14ac:dyDescent="0.25">
      <c r="A11" s="15"/>
      <c r="B11" s="15"/>
      <c r="C11" s="15"/>
      <c r="D11" s="13"/>
      <c r="E11" s="16"/>
      <c r="F11" s="15"/>
      <c r="G11" s="15"/>
      <c r="H11" s="15"/>
      <c r="I11" s="15"/>
    </row>
    <row r="12" spans="1:9" x14ac:dyDescent="0.25">
      <c r="A12" s="15"/>
      <c r="B12" s="23">
        <v>60</v>
      </c>
      <c r="C12" s="24" t="s">
        <v>53</v>
      </c>
      <c r="D12" s="25">
        <v>28</v>
      </c>
      <c r="E12" s="23" t="s">
        <v>54</v>
      </c>
      <c r="F12" s="15"/>
      <c r="G12" s="15"/>
      <c r="H12" s="15"/>
      <c r="I12" s="15"/>
    </row>
    <row r="13" spans="1:9" x14ac:dyDescent="0.25">
      <c r="A13" s="15"/>
      <c r="B13" s="36" t="s">
        <v>37</v>
      </c>
      <c r="C13" s="37" t="s">
        <v>53</v>
      </c>
      <c r="D13" s="38">
        <v>5</v>
      </c>
      <c r="E13" s="39" t="s">
        <v>54</v>
      </c>
      <c r="F13" s="18"/>
      <c r="G13" s="18"/>
      <c r="H13" s="15"/>
      <c r="I13" s="15"/>
    </row>
    <row r="14" spans="1:9" x14ac:dyDescent="0.25">
      <c r="A14" s="15"/>
      <c r="B14" s="16"/>
      <c r="C14" s="25" t="s">
        <v>55</v>
      </c>
      <c r="D14" s="25" t="s">
        <v>56</v>
      </c>
      <c r="E14" s="40">
        <f>B12*D13/D12</f>
        <v>10.714285714285714</v>
      </c>
      <c r="F14" s="28" t="s">
        <v>57</v>
      </c>
      <c r="G14" s="28"/>
      <c r="H14" s="15"/>
      <c r="I14" s="15"/>
    </row>
    <row r="16" spans="1:9" ht="16.5" x14ac:dyDescent="0.3">
      <c r="A16" s="1" t="s">
        <v>4</v>
      </c>
      <c r="B16" s="1"/>
    </row>
    <row r="17" spans="1:11" x14ac:dyDescent="0.25">
      <c r="A17" s="1"/>
      <c r="B17" s="1"/>
    </row>
    <row r="19" spans="1:11" ht="16.5" x14ac:dyDescent="0.25">
      <c r="F19" s="4"/>
      <c r="G19" s="4"/>
      <c r="H19" s="9"/>
      <c r="K19" s="7"/>
    </row>
    <row r="20" spans="1:11" x14ac:dyDescent="0.25">
      <c r="B20" s="2"/>
    </row>
    <row r="21" spans="1:11" ht="16.5" x14ac:dyDescent="0.25">
      <c r="F21" s="4"/>
      <c r="G21" s="4"/>
      <c r="H21" s="9"/>
    </row>
    <row r="23" spans="1:11" ht="16.5" x14ac:dyDescent="0.25">
      <c r="C2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F2900-528A-41A1-9FDE-EEB4670E3C8E}">
  <dimension ref="A1:F12"/>
  <sheetViews>
    <sheetView zoomScale="160" zoomScaleNormal="160" workbookViewId="0">
      <selection activeCell="F7" sqref="F7"/>
    </sheetView>
  </sheetViews>
  <sheetFormatPr defaultRowHeight="15" x14ac:dyDescent="0.25"/>
  <sheetData>
    <row r="1" spans="1:6" x14ac:dyDescent="0.25">
      <c r="A1" s="11" t="s">
        <v>5</v>
      </c>
      <c r="B1" s="1"/>
      <c r="C1" s="1"/>
      <c r="D1" s="1"/>
      <c r="E1" s="1"/>
      <c r="F1" s="1"/>
    </row>
    <row r="2" spans="1:6" x14ac:dyDescent="0.25">
      <c r="A2" s="11"/>
      <c r="B2" s="1"/>
      <c r="C2" s="1"/>
      <c r="D2" s="1"/>
      <c r="E2" s="1"/>
      <c r="F2" s="1"/>
    </row>
    <row r="3" spans="1:6" ht="16.5" x14ac:dyDescent="0.3">
      <c r="A3" s="1"/>
      <c r="B3" s="1" t="s">
        <v>8</v>
      </c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ht="16.5" x14ac:dyDescent="0.3">
      <c r="A6" s="1"/>
      <c r="B6" s="1" t="s">
        <v>9</v>
      </c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ht="16.5" x14ac:dyDescent="0.3">
      <c r="A9" s="1"/>
      <c r="B9" s="1" t="s">
        <v>10</v>
      </c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ht="16.5" x14ac:dyDescent="0.3">
      <c r="A12" s="1"/>
      <c r="B12" s="1" t="s">
        <v>11</v>
      </c>
      <c r="C12" s="1"/>
      <c r="D12" s="1"/>
      <c r="E12" s="1"/>
      <c r="F1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Műtrágya összetétel</vt:lpstr>
      <vt:lpstr>Műtrágya oldat</vt:lpstr>
      <vt:lpstr>Munka2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Tolner</dc:creator>
  <cp:lastModifiedBy>Tolner László</cp:lastModifiedBy>
  <dcterms:created xsi:type="dcterms:W3CDTF">2015-06-05T18:19:34Z</dcterms:created>
  <dcterms:modified xsi:type="dcterms:W3CDTF">2021-02-16T16:33:05Z</dcterms:modified>
</cp:coreProperties>
</file>